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1'!$7:$9</definedName>
    <definedName name="_xlnm.Print_Titles" localSheetId="1">'Приложение 2'!$10:$12</definedName>
    <definedName name="_xlnm.Print_Titles" localSheetId="2">'Приложение 3'!$8:$10</definedName>
  </definedNames>
  <calcPr calcId="145621"/>
</workbook>
</file>

<file path=xl/calcChain.xml><?xml version="1.0" encoding="utf-8"?>
<calcChain xmlns="http://schemas.openxmlformats.org/spreadsheetml/2006/main">
  <c r="E29" i="2" l="1"/>
  <c r="E23" i="2" l="1"/>
  <c r="E30" i="2"/>
  <c r="E32" i="2"/>
  <c r="E26" i="3" l="1"/>
  <c r="E32" i="3" l="1"/>
  <c r="G29" i="1"/>
  <c r="H29" i="1"/>
  <c r="I29" i="1"/>
  <c r="F29" i="1"/>
  <c r="I17" i="1"/>
  <c r="H17" i="1"/>
  <c r="G17" i="1"/>
  <c r="F34" i="2" l="1"/>
  <c r="G34" i="2"/>
  <c r="H34" i="2"/>
  <c r="G17" i="3" l="1"/>
  <c r="H17" i="3"/>
  <c r="E20" i="3"/>
  <c r="E17" i="3" s="1"/>
  <c r="E14" i="3"/>
  <c r="E11" i="3" s="1"/>
  <c r="G21" i="1"/>
  <c r="H21" i="1"/>
  <c r="I21" i="1"/>
  <c r="F21" i="1"/>
  <c r="E34" i="2" l="1"/>
  <c r="F29" i="3"/>
  <c r="G29" i="3"/>
  <c r="H29" i="3"/>
  <c r="F11" i="3"/>
  <c r="G11" i="3"/>
  <c r="H11" i="3"/>
  <c r="I26" i="1"/>
  <c r="G26" i="1"/>
  <c r="H26" i="1"/>
  <c r="F26" i="1"/>
  <c r="I25" i="1"/>
  <c r="G25" i="1"/>
  <c r="H25" i="1"/>
  <c r="F25" i="1"/>
  <c r="I19" i="1"/>
  <c r="G19" i="1"/>
  <c r="H19" i="1"/>
  <c r="F19" i="1"/>
  <c r="F13" i="1"/>
  <c r="G13" i="1" s="1"/>
  <c r="H13" i="1" s="1"/>
  <c r="I13" i="1" s="1"/>
  <c r="E29" i="3" l="1"/>
</calcChain>
</file>

<file path=xl/comments1.xml><?xml version="1.0" encoding="utf-8"?>
<comments xmlns="http://schemas.openxmlformats.org/spreadsheetml/2006/main">
  <authors>
    <author>Автор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Оборот по обрабатывающим производствам - Марина Николаевна+
Розничный товарооборот - ИКАСО Ольга Викторовна (2-56-70)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Реестр обращений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Количество обращений в 2015 году согласно реестру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в год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В квартал 3-4 человека участвуют в программе и семинарах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Узнать в ИКАСО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45 рублей 1 кв. см.
16-18 выпусков в год по 25-28 кв. см.</t>
        </r>
      </text>
    </comment>
    <comment ref="E25" authorId="0">
      <text>
        <r>
          <rPr>
            <b/>
            <sz val="9"/>
            <color indexed="81"/>
            <rFont val="Times New Roman"/>
            <family val="1"/>
            <charset val="204"/>
          </rPr>
          <t>Алина:</t>
        </r>
        <r>
          <rPr>
            <sz val="9"/>
            <color indexed="81"/>
            <rFont val="Times New Roman"/>
            <family val="1"/>
            <charset val="204"/>
          </rPr>
          <t xml:space="preserve">
Победителям бизнес проекта выделяется 58 800 рублей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Алина:</t>
        </r>
        <r>
          <rPr>
            <sz val="9"/>
            <color indexed="81"/>
            <rFont val="Tahoma"/>
            <family val="2"/>
            <charset val="204"/>
          </rPr>
          <t xml:space="preserve">
45 руб. 1 кв.см. 
20-28 кв.см.
1-2 выпуска в месяц. 
</t>
        </r>
      </text>
    </comment>
  </commentList>
</comments>
</file>

<file path=xl/sharedStrings.xml><?xml version="1.0" encoding="utf-8"?>
<sst xmlns="http://schemas.openxmlformats.org/spreadsheetml/2006/main" count="158" uniqueCount="92">
  <si>
    <t>№ п/п</t>
  </si>
  <si>
    <t>Ответственный
исполнитель,
соисполнитель</t>
  </si>
  <si>
    <t>Единица
измерения</t>
  </si>
  <si>
    <t>Значения индикаторов и показателей</t>
  </si>
  <si>
    <t>Базовое значение</t>
  </si>
  <si>
    <t>2017г.</t>
  </si>
  <si>
    <t>2018г.</t>
  </si>
  <si>
    <t>2019г.</t>
  </si>
  <si>
    <t>Цель: Создание благоприятных условий для развития и устойчивой деятельности субъектов малого и среднего предпринимательства на территории муниципального района Борский.</t>
  </si>
  <si>
    <t>Индикатор 3: Рост оборота  малых  и средних предприятий</t>
  </si>
  <si>
    <t>Задача 1: Содействие развитию субъектов МСП</t>
  </si>
  <si>
    <t>1.1</t>
  </si>
  <si>
    <t>Предоставление в аренду, безвозмездное пользование объектов муниципального имущества, включенных в Перечень муниципального имущества муниципального района Борский,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</si>
  <si>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1.2</t>
  </si>
  <si>
    <t>Участие в семинарах, курсах повышения квалификации специалистов органов
местного самоуправления муниципального района Борский, организаций, образующих инфраструктуру поддержки
субъектов малого и среднего предпринимательства</t>
  </si>
  <si>
    <t>Задача 2: Совершенствование системы информационного, нормативного правового обеспечения предпринимательской деятельности</t>
  </si>
  <si>
    <t>2.1</t>
  </si>
  <si>
    <t>2.2</t>
  </si>
  <si>
    <t>2.3</t>
  </si>
  <si>
    <t>Организация консультаций для руководителей малого бизнеса по вопросам, возникающим в результате их деятельности</t>
  </si>
  <si>
    <t>Задача 3: Содействие субъектам малого и среднего предпринимательства в продвижении производимых ими товаров (работ, услуг)</t>
  </si>
  <si>
    <t>3.1</t>
  </si>
  <si>
    <t>Организация, проведение выставочно-ярмарочных мероприятий, конкурсов профессионального мастерства, мастер-классов, выставок, ярмарок и содействие в участии в них субъектов малого и среднего предпринимательства</t>
  </si>
  <si>
    <t>Задача 4: Создание эффективной системы обучения и повышения квалификации представителей малого и среднего предпринимательства</t>
  </si>
  <si>
    <t>4.1</t>
  </si>
  <si>
    <t>4.2</t>
  </si>
  <si>
    <t>Организация и проведение семинаров, тренингов, курсов подготовки, переподготовки, повышения квалификации кадров для субъектов малого и среднего предпринимательства, физических лиц - потенциальных предпринимателей</t>
  </si>
  <si>
    <t xml:space="preserve">Организация обучающих семинаров для руководителей на тему управления и ведения бизнеса </t>
  </si>
  <si>
    <t>Задача 5: Пропаганда и популяризация предпринимательской деятельности</t>
  </si>
  <si>
    <t>5.1</t>
  </si>
  <si>
    <t>5.2</t>
  </si>
  <si>
    <t>Экономический отдел администрации муниципального района Борский</t>
  </si>
  <si>
    <t>Организация и проведение «круглых столов», семинаров, совещаний по проблемам развития малого и среднего предпринимательства в различных отраслях экономики, с участием представителей предпринимательского сообщества и контролирующих органов</t>
  </si>
  <si>
    <t>Количество субъектов</t>
  </si>
  <si>
    <t>Тыс. рублей</t>
  </si>
  <si>
    <t>Количество работников</t>
  </si>
  <si>
    <t>Количество участников</t>
  </si>
  <si>
    <t>Предоставление безработным гражданам и незанятому населению организационно-консультационных услуг по вопросам организации предпринимательской  деятельности и самозанятости, проведение, содействие в разработке и экспертизе бизнес-планов, организация конкурсов, содействие организации сельской самозанятости</t>
  </si>
  <si>
    <t>Количество субъектов, участвующих в мероприятиях</t>
  </si>
  <si>
    <t>Количество руководителей</t>
  </si>
  <si>
    <t>Экономический отдел
администрации муниципального района Борский</t>
  </si>
  <si>
    <t>Расходы (тыс. руб.)</t>
  </si>
  <si>
    <t>Всего</t>
  </si>
  <si>
    <t>Источники ресурсного обеспечения</t>
  </si>
  <si>
    <r>
      <t>Индикатор 2: Увеличение объема</t>
    </r>
    <r>
      <rPr>
        <sz val="9.5"/>
        <color theme="1"/>
        <rFont val="Times New Roman"/>
        <family val="1"/>
        <charset val="204"/>
      </rPr>
      <t xml:space="preserve"> </t>
    </r>
    <r>
      <rPr>
        <sz val="9.5"/>
        <color rgb="FF000000"/>
        <rFont val="Times New Roman"/>
        <family val="1"/>
        <charset val="204"/>
      </rPr>
      <t>налоговых  поступлений в местный бюджет</t>
    </r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</si>
  <si>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</si>
  <si>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</si>
  <si>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</si>
  <si>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</si>
  <si>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</si>
  <si>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Наименование основных мероприятий</t>
  </si>
  <si>
    <t>Ответственный
исполнитель Экономический отдел администрации муниципального района Борский</t>
  </si>
  <si>
    <t>Создание положительного общественного мнения о предпринимательстве, пропаганда предпринимательства посредством размещения в районной газете статей о проблемах и достижениях малого и среднего бизнеса</t>
  </si>
  <si>
    <t>Экономический отдел администрации муниципального района Борский, МУП "Редакция  газеты "Борские Известия"</t>
  </si>
  <si>
    <t>Центр занятости населения муниципального района Борский, Экономический отдел администрации муниципального района Борский</t>
  </si>
  <si>
    <t>Освещение проблем, перспектив развития малого и среднего бизнеса и информирование о проведении мероприятий для СМСП в средствах массовой информации (районная газета «Борские известия»)</t>
  </si>
  <si>
    <t>Количество субъектов МСП, получивших консультационную поддержку</t>
  </si>
  <si>
    <t>Соисполнитель КУМИ</t>
  </si>
  <si>
    <t>не требует финансирования</t>
  </si>
  <si>
    <t>Организация семинаров, курсов повышения квалификации для специалистов органов
местного самоуправления муниципального района Борский, организаций, образующих инфраструктуру поддержки субъектов малого и среднего предпринимательства</t>
  </si>
  <si>
    <t xml:space="preserve">Соисполнитель - </t>
  </si>
  <si>
    <t>Ответственный
исполнитель Экономический отдел администрации муниципального района Борский, соисполнитель МУП "Редакция  газеты "Борские Известия"</t>
  </si>
  <si>
    <t>Ответственный
исполнитель Центр занятости населения муниципального района Борский, Экономический отдел администрации муниципального района Борский</t>
  </si>
  <si>
    <t>За счет средств ЦЗН</t>
  </si>
  <si>
    <t>Организация, проведение выставочно-ярмарочных мероприятий, конкурсов профессионального мастерства, мастер-классов и содействие в участии в них субъектов малого и среднего предпринимательства</t>
  </si>
  <si>
    <t>Ответственный исполнитель Экономический отдел администрации муниципального района Борский</t>
  </si>
  <si>
    <t>Наименование мероприятий</t>
  </si>
  <si>
    <t>Соисполнитель МУП "Редакция  газеты "Борские Известия"</t>
  </si>
  <si>
    <t>средства внебюджетных¹ источников</t>
  </si>
  <si>
    <t>1 - средства физических и юридических лиц, в том числе средства бюджетных учреждений, полученные от предпринимательской и иной приносящей доход деятельности.</t>
  </si>
  <si>
    <t>Количество предпринимателей, приглашенных на мероприятие</t>
  </si>
  <si>
    <t>Число семинаров</t>
  </si>
  <si>
    <t>Мониторинг розничных цен на основные виды социально значимых продуктов питания в районе в целях анализа ценовой ситуации на продовольственном рынке</t>
  </si>
  <si>
    <t>Количество граждан, прошедших обучение и участвующих в бизнес-проектах</t>
  </si>
  <si>
    <t>Предоставление безработным гражданам и незанятому населению организационно-консультационных услуг по вопросам организации предпринимательской  деятельности и самозанятости, проведение семинаров, содействие в разработке и экспертизе бизнес-планов, содействие организации сельской самозанятости</t>
  </si>
  <si>
    <t>Наименование целей, индикаторов, задач, показателей, основных мероприятий</t>
  </si>
  <si>
    <t>Количество публикаций</t>
  </si>
  <si>
    <t>Количество статей</t>
  </si>
  <si>
    <t>Сведения об индикаторах цели и показателях задач муниципальной программы
«Развитие малого и среднего предпринимательства в муниципальном районе Борский Самарской области на 2017-2019 годы»</t>
  </si>
  <si>
    <t>Экономический отдел,
Управление финансами администрации муниципального района Борский</t>
  </si>
  <si>
    <t>Приложение №1
к муниципальной программе "Развитие малого и среднего предпринимательства в муниципальном районе Борский                                                                                                                                                                                Самарской области"</t>
  </si>
  <si>
    <t>Индикатор 4: Увеличение численности работников в малом и среднем предпринимательстве к 2019 г. на 3,8 % в сравнении с численностью на 01 января 2016г.</t>
  </si>
  <si>
    <r>
      <t xml:space="preserve">Индикатор 1: Увеличение </t>
    </r>
    <r>
      <rPr>
        <sz val="9.5"/>
        <color rgb="FF000000"/>
        <rFont val="Courier New"/>
        <family val="3"/>
        <charset val="204"/>
      </rPr>
      <t xml:space="preserve"> </t>
    </r>
    <r>
      <rPr>
        <sz val="9.5"/>
        <color rgb="FF000000"/>
        <rFont val="Times New Roman"/>
        <family val="1"/>
        <charset val="204"/>
      </rPr>
      <t>количества субъектов малого и среднего предпринимательства к 2019 г.</t>
    </r>
    <r>
      <rPr>
        <sz val="9.5"/>
        <rFont val="Times New Roman"/>
        <family val="1"/>
        <charset val="204"/>
      </rPr>
      <t xml:space="preserve"> на 3,8%</t>
    </r>
  </si>
  <si>
    <t>Приложение №2 
к муниципальной программе "Развитие малого и среднего предпринимательства в муниципальном районе Борский                                                                                                                                                                                Самарской области"</t>
  </si>
  <si>
    <t>Приложение №3
к муниципальной программе "Развитие малого и среднего предпринимательства в муниципальном районе Борский                                                                                                                                                                                Самарской области"</t>
  </si>
  <si>
    <t>Организация и проведение профессионального праздника «День российского предпринимательства» и мероприятий, приуроченных к празднику</t>
  </si>
  <si>
    <t>Расходы на проведение мероприятий, направленных на содействие развитию малого и среднего предпринимательства в муниципальном районе Борский Самарской области.</t>
  </si>
  <si>
    <t>Организация проведения мероприятий, направленных на содействие развитию малого и среднего предпринимательства в муниципальном районе Борский Самарской области.</t>
  </si>
  <si>
    <t>Соисполнители:                  МУП "Пульс"                     МКУ муниципального района Борский Самарской области «Управление культуры»</t>
  </si>
  <si>
    <t>Экономический отдел,
МУП "Пульс", МКУ муниципального района Борский Самарской области «Управление культуры»</t>
  </si>
  <si>
    <t>Прогнозная оценка расходов по источникам ресурсного обеспечения на реализацию муниципальной программы
"Развитие малого и среднего предпринимательства в муниципальном районе Борский Самарской области на 2017-2019 годы"</t>
  </si>
  <si>
    <t xml:space="preserve">Ресурсное обеспечение реализации муниципальной программы
«Развитие малого и среднего предпринимательства в муниципальном районе Борский Самарской области на 2017-2019 годы»
за счет средств местного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</si>
</sst>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9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rgb="FF000000"/>
      <name val="Courier New"/>
      <family val="3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8" fillId="0" borderId="0" xfId="0" applyFont="1" applyAlignment="1">
      <alignment wrapText="1"/>
    </xf>
    <xf numFmtId="0" fontId="0" fillId="0" borderId="0" xfId="0" applyBorder="1"/>
    <xf numFmtId="0" fontId="1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/>
    <xf numFmtId="0" fontId="9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2" xfId="0" applyFont="1" applyBorder="1"/>
    <xf numFmtId="0" fontId="1" fillId="2" borderId="2" xfId="0" applyFont="1" applyFill="1" applyBorder="1" applyAlignment="1">
      <alignment vertical="center" wrapText="1"/>
    </xf>
    <xf numFmtId="0" fontId="7" fillId="0" borderId="10" xfId="0" applyFont="1" applyBorder="1"/>
    <xf numFmtId="0" fontId="7" fillId="0" borderId="9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3" borderId="6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vertical="center" wrapText="1"/>
    </xf>
    <xf numFmtId="0" fontId="7" fillId="0" borderId="6" xfId="0" applyFont="1" applyFill="1" applyBorder="1"/>
    <xf numFmtId="0" fontId="7" fillId="0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0" fillId="3" borderId="6" xfId="0" applyFill="1" applyBorder="1"/>
    <xf numFmtId="0" fontId="1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5" fontId="7" fillId="0" borderId="6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0" xfId="0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3" xfId="0" applyBorder="1" applyAlignment="1"/>
    <xf numFmtId="0" fontId="7" fillId="3" borderId="2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0" fillId="3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9"/>
  <sheetViews>
    <sheetView zoomScale="75" zoomScaleNormal="75" workbookViewId="0">
      <selection activeCell="K29" sqref="K29"/>
    </sheetView>
  </sheetViews>
  <sheetFormatPr defaultRowHeight="15" x14ac:dyDescent="0.25"/>
  <cols>
    <col min="1" max="1" width="13.5703125" customWidth="1"/>
    <col min="2" max="2" width="7.140625" customWidth="1"/>
    <col min="3" max="3" width="54.5703125" customWidth="1"/>
    <col min="4" max="4" width="21" customWidth="1"/>
    <col min="5" max="5" width="16.28515625" customWidth="1"/>
    <col min="6" max="6" width="10.42578125" customWidth="1"/>
    <col min="7" max="7" width="10.5703125" customWidth="1"/>
    <col min="8" max="8" width="10.42578125" customWidth="1"/>
    <col min="9" max="9" width="10.7109375" customWidth="1"/>
  </cols>
  <sheetData>
    <row r="1" spans="2:10" ht="18.75" customHeight="1" x14ac:dyDescent="0.25">
      <c r="D1" s="59" t="s">
        <v>80</v>
      </c>
      <c r="E1" s="60"/>
      <c r="F1" s="60"/>
      <c r="G1" s="60"/>
      <c r="H1" s="60"/>
      <c r="I1" s="60"/>
      <c r="J1" s="4"/>
    </row>
    <row r="2" spans="2:10" ht="66.75" customHeight="1" x14ac:dyDescent="0.25">
      <c r="D2" s="60"/>
      <c r="E2" s="60"/>
      <c r="F2" s="60"/>
      <c r="G2" s="60"/>
      <c r="H2" s="60"/>
      <c r="I2" s="60"/>
      <c r="J2" s="4"/>
    </row>
    <row r="3" spans="2:10" ht="31.5" customHeight="1" x14ac:dyDescent="0.25">
      <c r="D3" s="60"/>
      <c r="E3" s="60"/>
      <c r="F3" s="60"/>
      <c r="G3" s="60"/>
      <c r="H3" s="60"/>
      <c r="I3" s="60"/>
      <c r="J3" s="4"/>
    </row>
    <row r="4" spans="2:10" ht="23.25" customHeight="1" x14ac:dyDescent="0.25">
      <c r="B4" s="61" t="s">
        <v>78</v>
      </c>
      <c r="C4" s="62"/>
      <c r="D4" s="62"/>
      <c r="E4" s="62"/>
      <c r="F4" s="62"/>
      <c r="G4" s="62"/>
      <c r="H4" s="62"/>
      <c r="I4" s="62"/>
      <c r="J4" s="4"/>
    </row>
    <row r="5" spans="2:10" x14ac:dyDescent="0.25">
      <c r="B5" s="62"/>
      <c r="C5" s="62"/>
      <c r="D5" s="62"/>
      <c r="E5" s="62"/>
      <c r="F5" s="62"/>
      <c r="G5" s="62"/>
      <c r="H5" s="62"/>
      <c r="I5" s="62"/>
    </row>
    <row r="6" spans="2:10" x14ac:dyDescent="0.25">
      <c r="B6" s="63"/>
      <c r="C6" s="63"/>
      <c r="D6" s="63"/>
      <c r="E6" s="63"/>
      <c r="F6" s="63"/>
      <c r="G6" s="63"/>
      <c r="H6" s="63"/>
      <c r="I6" s="63"/>
    </row>
    <row r="7" spans="2:10" x14ac:dyDescent="0.25">
      <c r="B7" s="69" t="s">
        <v>0</v>
      </c>
      <c r="C7" s="69" t="s">
        <v>75</v>
      </c>
      <c r="D7" s="71" t="s">
        <v>1</v>
      </c>
      <c r="E7" s="69" t="s">
        <v>2</v>
      </c>
      <c r="F7" s="73" t="s">
        <v>3</v>
      </c>
      <c r="G7" s="74"/>
      <c r="H7" s="74"/>
      <c r="I7" s="75"/>
    </row>
    <row r="8" spans="2:10" ht="33" customHeight="1" x14ac:dyDescent="0.25">
      <c r="B8" s="70"/>
      <c r="C8" s="70"/>
      <c r="D8" s="72"/>
      <c r="E8" s="70"/>
      <c r="F8" s="14" t="s">
        <v>4</v>
      </c>
      <c r="G8" s="15" t="s">
        <v>5</v>
      </c>
      <c r="H8" s="15" t="s">
        <v>6</v>
      </c>
      <c r="I8" s="15" t="s">
        <v>7</v>
      </c>
    </row>
    <row r="9" spans="2:10" x14ac:dyDescent="0.25"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7</v>
      </c>
      <c r="H9" s="16">
        <v>8</v>
      </c>
      <c r="I9" s="16">
        <v>9</v>
      </c>
    </row>
    <row r="10" spans="2:10" ht="27.75" customHeight="1" x14ac:dyDescent="0.25">
      <c r="B10" s="16">
        <v>1</v>
      </c>
      <c r="C10" s="64" t="s">
        <v>8</v>
      </c>
      <c r="D10" s="67"/>
      <c r="E10" s="67"/>
      <c r="F10" s="67"/>
      <c r="G10" s="67"/>
      <c r="H10" s="67"/>
      <c r="I10" s="68"/>
    </row>
    <row r="11" spans="2:10" ht="68.25" customHeight="1" x14ac:dyDescent="0.25">
      <c r="B11" s="16"/>
      <c r="C11" s="3" t="s">
        <v>82</v>
      </c>
      <c r="D11" s="15" t="s">
        <v>79</v>
      </c>
      <c r="E11" s="17" t="s">
        <v>33</v>
      </c>
      <c r="F11" s="18">
        <v>650</v>
      </c>
      <c r="G11" s="18">
        <v>660</v>
      </c>
      <c r="H11" s="18">
        <v>668</v>
      </c>
      <c r="I11" s="18">
        <v>675</v>
      </c>
    </row>
    <row r="12" spans="2:10" ht="63.75" x14ac:dyDescent="0.25">
      <c r="B12" s="16"/>
      <c r="C12" s="8" t="s">
        <v>44</v>
      </c>
      <c r="D12" s="15" t="s">
        <v>79</v>
      </c>
      <c r="E12" s="16" t="s">
        <v>34</v>
      </c>
      <c r="F12" s="39">
        <v>18615.5</v>
      </c>
      <c r="G12" s="39">
        <v>20930.55</v>
      </c>
      <c r="H12" s="39">
        <v>21184.25</v>
      </c>
      <c r="I12" s="39">
        <v>21406.240000000002</v>
      </c>
    </row>
    <row r="13" spans="2:10" ht="63.75" x14ac:dyDescent="0.25">
      <c r="B13" s="16"/>
      <c r="C13" s="17" t="s">
        <v>9</v>
      </c>
      <c r="D13" s="15" t="s">
        <v>79</v>
      </c>
      <c r="E13" s="16" t="s">
        <v>34</v>
      </c>
      <c r="F13" s="39">
        <f>216526.3+379719.9</f>
        <v>596246.19999999995</v>
      </c>
      <c r="G13" s="40">
        <f>F13/F11*G11</f>
        <v>605419.21846153843</v>
      </c>
      <c r="H13" s="40">
        <f>G13/G11*H11</f>
        <v>612757.63323076919</v>
      </c>
      <c r="I13" s="40">
        <f>H13/H11*I11</f>
        <v>619178.74615384615</v>
      </c>
    </row>
    <row r="14" spans="2:10" ht="63.75" x14ac:dyDescent="0.25">
      <c r="B14" s="16"/>
      <c r="C14" s="17" t="s">
        <v>81</v>
      </c>
      <c r="D14" s="15" t="s">
        <v>79</v>
      </c>
      <c r="E14" s="17" t="s">
        <v>35</v>
      </c>
      <c r="F14" s="18">
        <v>1307</v>
      </c>
      <c r="G14" s="18">
        <v>1327</v>
      </c>
      <c r="H14" s="18">
        <v>1343</v>
      </c>
      <c r="I14" s="18">
        <v>1357</v>
      </c>
    </row>
    <row r="15" spans="2:10" x14ac:dyDescent="0.25">
      <c r="B15" s="16"/>
      <c r="C15" s="64" t="s">
        <v>10</v>
      </c>
      <c r="D15" s="65"/>
      <c r="E15" s="65"/>
      <c r="F15" s="65"/>
      <c r="G15" s="65"/>
      <c r="H15" s="65"/>
      <c r="I15" s="66"/>
    </row>
    <row r="16" spans="2:10" ht="71.25" customHeight="1" x14ac:dyDescent="0.25">
      <c r="B16" s="19" t="s">
        <v>11</v>
      </c>
      <c r="C16" s="17" t="s">
        <v>14</v>
      </c>
      <c r="D16" s="15" t="s">
        <v>40</v>
      </c>
      <c r="E16" s="15" t="s">
        <v>71</v>
      </c>
      <c r="F16" s="27">
        <v>1</v>
      </c>
      <c r="G16" s="27">
        <v>1</v>
      </c>
      <c r="H16" s="27">
        <v>1</v>
      </c>
      <c r="I16" s="27">
        <v>1</v>
      </c>
    </row>
    <row r="17" spans="2:9" ht="71.25" customHeight="1" x14ac:dyDescent="0.25">
      <c r="B17" s="19" t="s">
        <v>13</v>
      </c>
      <c r="C17" s="17" t="s">
        <v>19</v>
      </c>
      <c r="D17" s="25" t="s">
        <v>31</v>
      </c>
      <c r="E17" s="34" t="s">
        <v>56</v>
      </c>
      <c r="F17" s="35">
        <v>12</v>
      </c>
      <c r="G17" s="35">
        <f>12+5</f>
        <v>17</v>
      </c>
      <c r="H17" s="35">
        <f>20+10</f>
        <v>30</v>
      </c>
      <c r="I17" s="35">
        <f>40</f>
        <v>40</v>
      </c>
    </row>
    <row r="18" spans="2:9" ht="28.5" customHeight="1" x14ac:dyDescent="0.25">
      <c r="B18" s="19"/>
      <c r="C18" s="64" t="s">
        <v>15</v>
      </c>
      <c r="D18" s="67"/>
      <c r="E18" s="67"/>
      <c r="F18" s="67"/>
      <c r="G18" s="67"/>
      <c r="H18" s="67"/>
      <c r="I18" s="68"/>
    </row>
    <row r="19" spans="2:9" ht="63.75" x14ac:dyDescent="0.25">
      <c r="B19" s="19" t="s">
        <v>16</v>
      </c>
      <c r="C19" s="17" t="s">
        <v>32</v>
      </c>
      <c r="D19" s="15" t="s">
        <v>40</v>
      </c>
      <c r="E19" s="15" t="s">
        <v>36</v>
      </c>
      <c r="F19" s="27">
        <f>4*20</f>
        <v>80</v>
      </c>
      <c r="G19" s="27">
        <f t="shared" ref="G19:H19" si="0">4*20</f>
        <v>80</v>
      </c>
      <c r="H19" s="27">
        <f t="shared" si="0"/>
        <v>80</v>
      </c>
      <c r="I19" s="27">
        <f>4*20</f>
        <v>80</v>
      </c>
    </row>
    <row r="20" spans="2:9" ht="76.5" x14ac:dyDescent="0.25">
      <c r="B20" s="19" t="s">
        <v>17</v>
      </c>
      <c r="C20" s="17" t="s">
        <v>55</v>
      </c>
      <c r="D20" s="25" t="s">
        <v>53</v>
      </c>
      <c r="E20" s="35" t="s">
        <v>76</v>
      </c>
      <c r="F20" s="33">
        <v>16</v>
      </c>
      <c r="G20" s="33">
        <v>16</v>
      </c>
      <c r="H20" s="33">
        <v>16</v>
      </c>
      <c r="I20" s="33">
        <v>16</v>
      </c>
    </row>
    <row r="21" spans="2:9" ht="88.5" customHeight="1" x14ac:dyDescent="0.25">
      <c r="B21" s="19" t="s">
        <v>18</v>
      </c>
      <c r="C21" s="17" t="s">
        <v>74</v>
      </c>
      <c r="D21" s="15" t="s">
        <v>54</v>
      </c>
      <c r="E21" s="35" t="s">
        <v>73</v>
      </c>
      <c r="F21" s="27">
        <f>4*4</f>
        <v>16</v>
      </c>
      <c r="G21" s="27">
        <f t="shared" ref="G21:I21" si="1">4*4</f>
        <v>16</v>
      </c>
      <c r="H21" s="27">
        <f t="shared" si="1"/>
        <v>16</v>
      </c>
      <c r="I21" s="27">
        <f t="shared" si="1"/>
        <v>16</v>
      </c>
    </row>
    <row r="22" spans="2:9" x14ac:dyDescent="0.25">
      <c r="B22" s="19"/>
      <c r="C22" s="64" t="s">
        <v>20</v>
      </c>
      <c r="D22" s="67"/>
      <c r="E22" s="67"/>
      <c r="F22" s="67"/>
      <c r="G22" s="67"/>
      <c r="H22" s="67"/>
      <c r="I22" s="68"/>
    </row>
    <row r="23" spans="2:9" ht="51" x14ac:dyDescent="0.25">
      <c r="B23" s="19" t="s">
        <v>21</v>
      </c>
      <c r="C23" s="17" t="s">
        <v>22</v>
      </c>
      <c r="D23" s="15" t="s">
        <v>31</v>
      </c>
      <c r="E23" s="15" t="s">
        <v>38</v>
      </c>
      <c r="F23" s="35">
        <v>50</v>
      </c>
      <c r="G23" s="35">
        <v>50</v>
      </c>
      <c r="H23" s="35">
        <v>50</v>
      </c>
      <c r="I23" s="35">
        <v>50</v>
      </c>
    </row>
    <row r="24" spans="2:9" x14ac:dyDescent="0.25">
      <c r="B24" s="19"/>
      <c r="C24" s="64" t="s">
        <v>23</v>
      </c>
      <c r="D24" s="67"/>
      <c r="E24" s="67"/>
      <c r="F24" s="67"/>
      <c r="G24" s="67"/>
      <c r="H24" s="67"/>
      <c r="I24" s="68"/>
    </row>
    <row r="25" spans="2:9" ht="51" x14ac:dyDescent="0.25">
      <c r="B25" s="19" t="s">
        <v>24</v>
      </c>
      <c r="C25" s="17" t="s">
        <v>26</v>
      </c>
      <c r="D25" s="15" t="s">
        <v>31</v>
      </c>
      <c r="E25" s="15" t="s">
        <v>36</v>
      </c>
      <c r="F25" s="27">
        <f>20*4</f>
        <v>80</v>
      </c>
      <c r="G25" s="27">
        <f t="shared" ref="G25:H26" si="2">20*4</f>
        <v>80</v>
      </c>
      <c r="H25" s="27">
        <f t="shared" si="2"/>
        <v>80</v>
      </c>
      <c r="I25" s="27">
        <f>20*4</f>
        <v>80</v>
      </c>
    </row>
    <row r="26" spans="2:9" ht="51" x14ac:dyDescent="0.25">
      <c r="B26" s="19" t="s">
        <v>25</v>
      </c>
      <c r="C26" s="17" t="s">
        <v>27</v>
      </c>
      <c r="D26" s="15" t="s">
        <v>31</v>
      </c>
      <c r="E26" s="15" t="s">
        <v>39</v>
      </c>
      <c r="F26" s="27">
        <f>20*4</f>
        <v>80</v>
      </c>
      <c r="G26" s="27">
        <f t="shared" si="2"/>
        <v>80</v>
      </c>
      <c r="H26" s="27">
        <f t="shared" si="2"/>
        <v>80</v>
      </c>
      <c r="I26" s="27">
        <f>20*4</f>
        <v>80</v>
      </c>
    </row>
    <row r="27" spans="2:9" x14ac:dyDescent="0.25">
      <c r="B27" s="19"/>
      <c r="C27" s="64" t="s">
        <v>28</v>
      </c>
      <c r="D27" s="67"/>
      <c r="E27" s="67"/>
      <c r="F27" s="67"/>
      <c r="G27" s="67"/>
      <c r="H27" s="67"/>
      <c r="I27" s="68"/>
    </row>
    <row r="28" spans="2:9" ht="76.5" x14ac:dyDescent="0.25">
      <c r="B28" s="19" t="s">
        <v>29</v>
      </c>
      <c r="C28" s="17" t="s">
        <v>52</v>
      </c>
      <c r="D28" s="25" t="s">
        <v>53</v>
      </c>
      <c r="E28" s="35" t="s">
        <v>77</v>
      </c>
      <c r="F28" s="35">
        <v>12</v>
      </c>
      <c r="G28" s="35">
        <v>12</v>
      </c>
      <c r="H28" s="35">
        <v>12</v>
      </c>
      <c r="I28" s="35">
        <v>12</v>
      </c>
    </row>
    <row r="29" spans="2:9" ht="76.5" x14ac:dyDescent="0.25">
      <c r="B29" s="19" t="s">
        <v>30</v>
      </c>
      <c r="C29" s="44" t="s">
        <v>85</v>
      </c>
      <c r="D29" s="15" t="s">
        <v>89</v>
      </c>
      <c r="E29" s="34" t="s">
        <v>70</v>
      </c>
      <c r="F29" s="34">
        <f>F11</f>
        <v>650</v>
      </c>
      <c r="G29" s="34">
        <f t="shared" ref="G29:I29" si="3">G11</f>
        <v>660</v>
      </c>
      <c r="H29" s="34">
        <f t="shared" si="3"/>
        <v>668</v>
      </c>
      <c r="I29" s="34">
        <f t="shared" si="3"/>
        <v>675</v>
      </c>
    </row>
    <row r="30" spans="2:9" x14ac:dyDescent="0.25">
      <c r="B30" s="5"/>
      <c r="C30" s="6"/>
      <c r="D30" s="7"/>
      <c r="E30" s="7"/>
      <c r="F30" s="7"/>
      <c r="G30" s="7"/>
      <c r="H30" s="7"/>
      <c r="I30" s="7"/>
    </row>
    <row r="31" spans="2:9" x14ac:dyDescent="0.25">
      <c r="B31" s="5"/>
      <c r="C31" s="6"/>
      <c r="D31" s="7"/>
      <c r="E31" s="7"/>
      <c r="F31" s="7"/>
      <c r="G31" s="7"/>
      <c r="H31" s="7"/>
      <c r="I31" s="7"/>
    </row>
    <row r="32" spans="2:9" x14ac:dyDescent="0.25">
      <c r="B32" s="5"/>
      <c r="C32" s="6"/>
      <c r="D32" s="7"/>
      <c r="E32" s="7"/>
      <c r="F32" s="7"/>
      <c r="G32" s="7"/>
      <c r="H32" s="7"/>
      <c r="I32" s="7"/>
    </row>
    <row r="33" spans="2:9" x14ac:dyDescent="0.25">
      <c r="B33" s="5"/>
      <c r="C33" s="6"/>
      <c r="D33" s="7"/>
      <c r="E33" s="7"/>
      <c r="F33" s="7"/>
      <c r="G33" s="7"/>
      <c r="H33" s="7"/>
      <c r="I33" s="7"/>
    </row>
    <row r="34" spans="2:9" x14ac:dyDescent="0.25">
      <c r="B34" s="5"/>
      <c r="C34" s="6"/>
      <c r="D34" s="7"/>
      <c r="E34" s="7"/>
      <c r="F34" s="7"/>
      <c r="G34" s="7"/>
      <c r="H34" s="7"/>
      <c r="I34" s="7"/>
    </row>
    <row r="35" spans="2:9" x14ac:dyDescent="0.25">
      <c r="B35" s="5"/>
      <c r="C35" s="6"/>
      <c r="D35" s="7"/>
      <c r="E35" s="7"/>
      <c r="F35" s="7"/>
      <c r="G35" s="7"/>
      <c r="H35" s="7"/>
      <c r="I35" s="7"/>
    </row>
    <row r="36" spans="2:9" x14ac:dyDescent="0.25">
      <c r="B36" s="5"/>
      <c r="C36" s="6"/>
      <c r="D36" s="7"/>
      <c r="E36" s="7"/>
      <c r="F36" s="7"/>
      <c r="G36" s="7"/>
      <c r="H36" s="7"/>
      <c r="I36" s="7"/>
    </row>
    <row r="37" spans="2:9" x14ac:dyDescent="0.25">
      <c r="B37" s="5"/>
      <c r="C37" s="6"/>
      <c r="D37" s="7"/>
      <c r="E37" s="7"/>
      <c r="F37" s="7"/>
      <c r="G37" s="7"/>
      <c r="H37" s="7"/>
      <c r="I37" s="7"/>
    </row>
    <row r="38" spans="2:9" x14ac:dyDescent="0.25">
      <c r="B38" s="5"/>
      <c r="C38" s="6"/>
      <c r="D38" s="7"/>
      <c r="E38" s="7"/>
      <c r="F38" s="7"/>
      <c r="G38" s="7"/>
      <c r="H38" s="7"/>
      <c r="I38" s="7"/>
    </row>
    <row r="39" spans="2:9" x14ac:dyDescent="0.25">
      <c r="B39" s="5"/>
      <c r="C39" s="6"/>
      <c r="D39" s="7"/>
      <c r="E39" s="7"/>
      <c r="F39" s="7"/>
      <c r="G39" s="7"/>
      <c r="H39" s="7"/>
      <c r="I39" s="7"/>
    </row>
    <row r="40" spans="2:9" x14ac:dyDescent="0.25">
      <c r="B40" s="5"/>
      <c r="C40" s="6"/>
      <c r="D40" s="7"/>
      <c r="E40" s="7"/>
      <c r="F40" s="7"/>
      <c r="G40" s="7"/>
      <c r="H40" s="7"/>
      <c r="I40" s="7"/>
    </row>
    <row r="41" spans="2:9" x14ac:dyDescent="0.25">
      <c r="B41" s="5"/>
      <c r="C41" s="6"/>
      <c r="D41" s="7"/>
      <c r="E41" s="7"/>
      <c r="F41" s="7"/>
      <c r="G41" s="7"/>
      <c r="H41" s="7"/>
      <c r="I41" s="7"/>
    </row>
    <row r="42" spans="2:9" x14ac:dyDescent="0.25">
      <c r="B42" s="5"/>
      <c r="C42" s="6"/>
      <c r="D42" s="7"/>
      <c r="E42" s="7"/>
      <c r="F42" s="7"/>
      <c r="G42" s="7"/>
      <c r="H42" s="7"/>
      <c r="I42" s="7"/>
    </row>
    <row r="43" spans="2:9" x14ac:dyDescent="0.25">
      <c r="B43" s="5"/>
      <c r="C43" s="6"/>
      <c r="D43" s="7"/>
      <c r="E43" s="7"/>
      <c r="F43" s="7"/>
      <c r="G43" s="7"/>
      <c r="H43" s="7"/>
      <c r="I43" s="7"/>
    </row>
    <row r="44" spans="2:9" x14ac:dyDescent="0.25">
      <c r="B44" s="5"/>
      <c r="C44" s="6"/>
      <c r="D44" s="7"/>
      <c r="E44" s="7"/>
      <c r="F44" s="7"/>
      <c r="G44" s="7"/>
      <c r="H44" s="7"/>
      <c r="I44" s="7"/>
    </row>
    <row r="45" spans="2:9" x14ac:dyDescent="0.25">
      <c r="B45" s="5"/>
      <c r="C45" s="6"/>
      <c r="D45" s="7"/>
      <c r="E45" s="7"/>
      <c r="F45" s="7"/>
      <c r="G45" s="7"/>
      <c r="H45" s="7"/>
      <c r="I45" s="7"/>
    </row>
    <row r="46" spans="2:9" x14ac:dyDescent="0.25">
      <c r="B46" s="5"/>
      <c r="C46" s="6"/>
      <c r="D46" s="7"/>
      <c r="E46" s="7"/>
      <c r="F46" s="7"/>
      <c r="G46" s="7"/>
      <c r="H46" s="7"/>
      <c r="I46" s="7"/>
    </row>
    <row r="47" spans="2:9" x14ac:dyDescent="0.25">
      <c r="B47" s="5"/>
      <c r="C47" s="6"/>
      <c r="D47" s="7"/>
      <c r="E47" s="7"/>
      <c r="F47" s="7"/>
      <c r="G47" s="7"/>
      <c r="H47" s="7"/>
      <c r="I47" s="7"/>
    </row>
    <row r="48" spans="2:9" x14ac:dyDescent="0.25">
      <c r="B48" s="5"/>
      <c r="C48" s="6"/>
      <c r="D48" s="7"/>
      <c r="E48" s="7"/>
      <c r="F48" s="7"/>
      <c r="G48" s="7"/>
      <c r="H48" s="7"/>
      <c r="I48" s="7"/>
    </row>
    <row r="49" spans="2:9" x14ac:dyDescent="0.25">
      <c r="B49" s="5"/>
      <c r="C49" s="6"/>
      <c r="D49" s="7"/>
      <c r="E49" s="7"/>
      <c r="F49" s="7"/>
      <c r="G49" s="7"/>
      <c r="H49" s="7"/>
      <c r="I49" s="7"/>
    </row>
    <row r="50" spans="2:9" x14ac:dyDescent="0.25">
      <c r="B50" s="5"/>
      <c r="C50" s="6"/>
      <c r="D50" s="7"/>
      <c r="E50" s="7"/>
      <c r="F50" s="7"/>
      <c r="G50" s="7"/>
      <c r="H50" s="7"/>
      <c r="I50" s="7"/>
    </row>
    <row r="51" spans="2:9" x14ac:dyDescent="0.25">
      <c r="B51" s="5"/>
      <c r="C51" s="6"/>
      <c r="D51" s="7"/>
      <c r="E51" s="7"/>
      <c r="F51" s="7"/>
      <c r="G51" s="7"/>
      <c r="H51" s="7"/>
      <c r="I51" s="7"/>
    </row>
    <row r="52" spans="2:9" x14ac:dyDescent="0.25">
      <c r="B52" s="5"/>
      <c r="C52" s="6"/>
      <c r="D52" s="7"/>
      <c r="E52" s="7"/>
      <c r="F52" s="7"/>
      <c r="G52" s="7"/>
      <c r="H52" s="7"/>
      <c r="I52" s="7"/>
    </row>
    <row r="53" spans="2:9" x14ac:dyDescent="0.25">
      <c r="B53" s="5"/>
      <c r="C53" s="6"/>
      <c r="D53" s="7"/>
      <c r="E53" s="7"/>
      <c r="F53" s="7"/>
      <c r="G53" s="7"/>
      <c r="H53" s="7"/>
      <c r="I53" s="7"/>
    </row>
    <row r="54" spans="2:9" x14ac:dyDescent="0.25">
      <c r="B54" s="5"/>
      <c r="C54" s="6"/>
      <c r="D54" s="7"/>
      <c r="E54" s="7"/>
      <c r="F54" s="7"/>
      <c r="G54" s="7"/>
      <c r="H54" s="7"/>
      <c r="I54" s="7"/>
    </row>
    <row r="55" spans="2:9" x14ac:dyDescent="0.25">
      <c r="B55" s="5"/>
      <c r="C55" s="6"/>
      <c r="D55" s="7"/>
      <c r="E55" s="7"/>
      <c r="F55" s="7"/>
      <c r="G55" s="7"/>
      <c r="H55" s="7"/>
      <c r="I55" s="7"/>
    </row>
    <row r="56" spans="2:9" x14ac:dyDescent="0.25">
      <c r="B56" s="5"/>
      <c r="C56" s="6"/>
      <c r="D56" s="7"/>
      <c r="E56" s="7"/>
      <c r="F56" s="7"/>
      <c r="G56" s="7"/>
      <c r="H56" s="7"/>
      <c r="I56" s="7"/>
    </row>
    <row r="57" spans="2:9" x14ac:dyDescent="0.25">
      <c r="B57" s="5"/>
      <c r="C57" s="6"/>
      <c r="D57" s="7"/>
      <c r="E57" s="7"/>
      <c r="F57" s="7"/>
      <c r="G57" s="7"/>
      <c r="H57" s="7"/>
      <c r="I57" s="7"/>
    </row>
    <row r="58" spans="2:9" x14ac:dyDescent="0.25">
      <c r="B58" s="5"/>
      <c r="C58" s="6"/>
      <c r="D58" s="7"/>
      <c r="E58" s="7"/>
      <c r="F58" s="7"/>
      <c r="G58" s="7"/>
      <c r="H58" s="7"/>
      <c r="I58" s="7"/>
    </row>
    <row r="59" spans="2:9" x14ac:dyDescent="0.25">
      <c r="B59" s="5"/>
      <c r="C59" s="6"/>
      <c r="D59" s="7"/>
      <c r="E59" s="7"/>
      <c r="F59" s="7"/>
      <c r="G59" s="7"/>
      <c r="H59" s="7"/>
      <c r="I59" s="7"/>
    </row>
    <row r="60" spans="2:9" x14ac:dyDescent="0.25">
      <c r="B60" s="5"/>
      <c r="C60" s="6"/>
      <c r="D60" s="7"/>
      <c r="E60" s="7"/>
      <c r="F60" s="7"/>
      <c r="G60" s="7"/>
      <c r="H60" s="7"/>
      <c r="I60" s="7"/>
    </row>
    <row r="61" spans="2:9" x14ac:dyDescent="0.25">
      <c r="B61" s="5"/>
      <c r="C61" s="6"/>
      <c r="D61" s="7"/>
      <c r="E61" s="7"/>
      <c r="F61" s="7"/>
      <c r="G61" s="7"/>
      <c r="H61" s="7"/>
      <c r="I61" s="7"/>
    </row>
    <row r="62" spans="2:9" x14ac:dyDescent="0.25">
      <c r="B62" s="5"/>
      <c r="C62" s="6"/>
      <c r="D62" s="7"/>
      <c r="E62" s="7"/>
      <c r="F62" s="7"/>
      <c r="G62" s="7"/>
      <c r="H62" s="7"/>
      <c r="I62" s="7"/>
    </row>
    <row r="63" spans="2:9" x14ac:dyDescent="0.25">
      <c r="B63" s="5"/>
      <c r="C63" s="6"/>
      <c r="D63" s="7"/>
      <c r="E63" s="7"/>
      <c r="F63" s="7"/>
      <c r="G63" s="7"/>
      <c r="H63" s="7"/>
      <c r="I63" s="7"/>
    </row>
    <row r="64" spans="2:9" x14ac:dyDescent="0.25">
      <c r="B64" s="5"/>
      <c r="C64" s="6"/>
      <c r="D64" s="7"/>
      <c r="E64" s="7"/>
      <c r="F64" s="7"/>
      <c r="G64" s="7"/>
      <c r="H64" s="7"/>
      <c r="I64" s="7"/>
    </row>
    <row r="65" spans="2:9" x14ac:dyDescent="0.25">
      <c r="B65" s="5"/>
      <c r="C65" s="6"/>
      <c r="D65" s="7"/>
      <c r="E65" s="7"/>
      <c r="F65" s="7"/>
      <c r="G65" s="7"/>
      <c r="H65" s="7"/>
      <c r="I65" s="7"/>
    </row>
    <row r="66" spans="2:9" x14ac:dyDescent="0.25">
      <c r="B66" s="5"/>
      <c r="C66" s="6"/>
      <c r="D66" s="7"/>
      <c r="E66" s="7"/>
      <c r="F66" s="7"/>
      <c r="G66" s="7"/>
      <c r="H66" s="7"/>
      <c r="I66" s="7"/>
    </row>
    <row r="67" spans="2:9" x14ac:dyDescent="0.25">
      <c r="B67" s="5"/>
      <c r="C67" s="6"/>
      <c r="D67" s="7"/>
      <c r="E67" s="7"/>
      <c r="F67" s="7"/>
      <c r="G67" s="7"/>
      <c r="H67" s="7"/>
      <c r="I67" s="7"/>
    </row>
    <row r="68" spans="2:9" x14ac:dyDescent="0.25">
      <c r="B68" s="5"/>
      <c r="C68" s="6"/>
      <c r="D68" s="7"/>
      <c r="E68" s="7"/>
      <c r="F68" s="7"/>
      <c r="G68" s="7"/>
      <c r="H68" s="7"/>
      <c r="I68" s="7"/>
    </row>
    <row r="69" spans="2:9" x14ac:dyDescent="0.25">
      <c r="B69" s="5"/>
      <c r="C69" s="6"/>
      <c r="D69" s="7"/>
      <c r="E69" s="7"/>
      <c r="F69" s="7"/>
      <c r="G69" s="7"/>
      <c r="H69" s="7"/>
      <c r="I69" s="7"/>
    </row>
  </sheetData>
  <mergeCells count="13">
    <mergeCell ref="C22:I22"/>
    <mergeCell ref="C24:I24"/>
    <mergeCell ref="C27:I27"/>
    <mergeCell ref="B7:B8"/>
    <mergeCell ref="C7:C8"/>
    <mergeCell ref="D7:D8"/>
    <mergeCell ref="E7:E8"/>
    <mergeCell ref="F7:I7"/>
    <mergeCell ref="D1:I3"/>
    <mergeCell ref="B4:I6"/>
    <mergeCell ref="C15:I15"/>
    <mergeCell ref="C10:I10"/>
    <mergeCell ref="C18:I18"/>
  </mergeCells>
  <pageMargins left="0.70866141732283472" right="0.70866141732283472" top="0.74803149606299213" bottom="0.74803149606299213" header="0.31496062992125984" footer="0.31496062992125984"/>
  <pageSetup paperSize="9" scale="84" fitToHeight="3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31" zoomScaleNormal="100" workbookViewId="0">
      <selection activeCell="D37" sqref="D37"/>
    </sheetView>
  </sheetViews>
  <sheetFormatPr defaultRowHeight="15" x14ac:dyDescent="0.25"/>
  <cols>
    <col min="1" max="1" width="9.140625" customWidth="1"/>
    <col min="2" max="2" width="5.42578125" customWidth="1"/>
    <col min="3" max="3" width="45.7109375" customWidth="1"/>
    <col min="4" max="4" width="24.42578125" customWidth="1"/>
    <col min="5" max="5" width="15.28515625" customWidth="1"/>
    <col min="6" max="6" width="12.42578125" customWidth="1"/>
    <col min="7" max="7" width="12" customWidth="1"/>
    <col min="8" max="8" width="13.7109375" customWidth="1"/>
  </cols>
  <sheetData>
    <row r="1" spans="2:8" x14ac:dyDescent="0.25">
      <c r="E1" s="76" t="s">
        <v>83</v>
      </c>
      <c r="F1" s="77"/>
      <c r="G1" s="77"/>
      <c r="H1" s="77"/>
    </row>
    <row r="2" spans="2:8" x14ac:dyDescent="0.25">
      <c r="E2" s="77"/>
      <c r="F2" s="77"/>
      <c r="G2" s="77"/>
      <c r="H2" s="77"/>
    </row>
    <row r="3" spans="2:8" x14ac:dyDescent="0.25">
      <c r="E3" s="77"/>
      <c r="F3" s="77"/>
      <c r="G3" s="77"/>
      <c r="H3" s="77"/>
    </row>
    <row r="4" spans="2:8" ht="15" customHeight="1" x14ac:dyDescent="0.25">
      <c r="E4" s="77"/>
      <c r="F4" s="77"/>
      <c r="G4" s="77"/>
      <c r="H4" s="77"/>
    </row>
    <row r="5" spans="2:8" ht="15" customHeight="1" x14ac:dyDescent="0.25">
      <c r="E5" s="77"/>
      <c r="F5" s="77"/>
      <c r="G5" s="77"/>
      <c r="H5" s="77"/>
    </row>
    <row r="6" spans="2:8" ht="22.5" customHeight="1" x14ac:dyDescent="0.25">
      <c r="E6" s="77"/>
      <c r="F6" s="77"/>
      <c r="G6" s="77"/>
      <c r="H6" s="77"/>
    </row>
    <row r="7" spans="2:8" ht="22.5" customHeight="1" x14ac:dyDescent="0.3">
      <c r="E7" s="10"/>
      <c r="F7" s="10"/>
      <c r="G7" s="10"/>
      <c r="H7" s="10"/>
    </row>
    <row r="8" spans="2:8" x14ac:dyDescent="0.25">
      <c r="B8" s="61" t="s">
        <v>91</v>
      </c>
      <c r="C8" s="61"/>
      <c r="D8" s="61"/>
      <c r="E8" s="61"/>
      <c r="F8" s="61"/>
      <c r="G8" s="61"/>
      <c r="H8" s="61"/>
    </row>
    <row r="9" spans="2:8" x14ac:dyDescent="0.25">
      <c r="B9" s="78"/>
      <c r="C9" s="78"/>
      <c r="D9" s="78"/>
      <c r="E9" s="78"/>
      <c r="F9" s="78"/>
      <c r="G9" s="78"/>
      <c r="H9" s="78"/>
    </row>
    <row r="10" spans="2:8" ht="23.25" customHeight="1" x14ac:dyDescent="0.25">
      <c r="B10" s="82" t="s">
        <v>0</v>
      </c>
      <c r="C10" s="82" t="s">
        <v>50</v>
      </c>
      <c r="D10" s="82" t="s">
        <v>1</v>
      </c>
      <c r="E10" s="84" t="s">
        <v>41</v>
      </c>
      <c r="F10" s="85"/>
      <c r="G10" s="85"/>
      <c r="H10" s="86"/>
    </row>
    <row r="11" spans="2:8" ht="22.5" customHeight="1" x14ac:dyDescent="0.25">
      <c r="B11" s="83"/>
      <c r="C11" s="83"/>
      <c r="D11" s="83"/>
      <c r="E11" s="9" t="s">
        <v>42</v>
      </c>
      <c r="F11" s="20" t="s">
        <v>5</v>
      </c>
      <c r="G11" s="20" t="s">
        <v>6</v>
      </c>
      <c r="H11" s="20" t="s">
        <v>7</v>
      </c>
    </row>
    <row r="12" spans="2:8" x14ac:dyDescent="0.25">
      <c r="B12" s="16">
        <v>1</v>
      </c>
      <c r="C12" s="16">
        <v>2</v>
      </c>
      <c r="D12" s="16">
        <v>3</v>
      </c>
      <c r="E12" s="16">
        <v>4</v>
      </c>
      <c r="F12" s="16">
        <v>6</v>
      </c>
      <c r="G12" s="16">
        <v>7</v>
      </c>
      <c r="H12" s="16">
        <v>8</v>
      </c>
    </row>
    <row r="13" spans="2:8" ht="76.5" x14ac:dyDescent="0.25">
      <c r="B13" s="79">
        <v>1</v>
      </c>
      <c r="C13" s="79" t="s">
        <v>72</v>
      </c>
      <c r="D13" s="1" t="s">
        <v>51</v>
      </c>
      <c r="E13" s="15" t="s">
        <v>58</v>
      </c>
      <c r="F13" s="16"/>
      <c r="G13" s="16"/>
      <c r="H13" s="16"/>
    </row>
    <row r="14" spans="2:8" x14ac:dyDescent="0.25">
      <c r="B14" s="80"/>
      <c r="C14" s="80"/>
      <c r="D14" s="26" t="s">
        <v>60</v>
      </c>
      <c r="E14" s="16"/>
      <c r="F14" s="16"/>
      <c r="G14" s="16"/>
      <c r="H14" s="16"/>
    </row>
    <row r="15" spans="2:8" x14ac:dyDescent="0.25">
      <c r="B15" s="81"/>
      <c r="C15" s="81"/>
      <c r="D15" s="21"/>
      <c r="E15" s="16"/>
      <c r="F15" s="16"/>
      <c r="G15" s="16"/>
      <c r="H15" s="16"/>
    </row>
    <row r="16" spans="2:8" ht="72.75" customHeight="1" x14ac:dyDescent="0.25">
      <c r="B16" s="79">
        <v>2</v>
      </c>
      <c r="C16" s="79" t="s">
        <v>12</v>
      </c>
      <c r="D16" s="1" t="s">
        <v>51</v>
      </c>
      <c r="E16" s="15" t="s">
        <v>58</v>
      </c>
      <c r="F16" s="21"/>
      <c r="G16" s="21"/>
      <c r="H16" s="21"/>
    </row>
    <row r="17" spans="1:10" ht="20.25" customHeight="1" x14ac:dyDescent="0.25">
      <c r="B17" s="80"/>
      <c r="C17" s="80"/>
      <c r="D17" s="26" t="s">
        <v>57</v>
      </c>
      <c r="E17" s="21"/>
      <c r="F17" s="21"/>
      <c r="G17" s="21"/>
      <c r="H17" s="21"/>
    </row>
    <row r="18" spans="1:10" ht="12.75" customHeight="1" x14ac:dyDescent="0.25">
      <c r="B18" s="81"/>
      <c r="C18" s="81"/>
      <c r="D18" s="21"/>
      <c r="E18" s="21"/>
      <c r="F18" s="21"/>
      <c r="G18" s="21"/>
      <c r="H18" s="21"/>
    </row>
    <row r="19" spans="1:10" ht="65.25" customHeight="1" x14ac:dyDescent="0.25">
      <c r="B19" s="79">
        <v>3</v>
      </c>
      <c r="C19" s="79" t="s">
        <v>59</v>
      </c>
      <c r="D19" s="2" t="s">
        <v>51</v>
      </c>
      <c r="E19" s="27" t="s">
        <v>58</v>
      </c>
      <c r="F19" s="21"/>
      <c r="G19" s="21"/>
      <c r="H19" s="21"/>
    </row>
    <row r="20" spans="1:10" x14ac:dyDescent="0.25">
      <c r="B20" s="80"/>
      <c r="C20" s="80"/>
      <c r="D20" s="12" t="s">
        <v>60</v>
      </c>
      <c r="E20" s="21"/>
      <c r="F20" s="21"/>
      <c r="G20" s="21"/>
      <c r="H20" s="21"/>
    </row>
    <row r="21" spans="1:10" ht="14.25" customHeight="1" x14ac:dyDescent="0.25">
      <c r="B21" s="81"/>
      <c r="C21" s="81"/>
      <c r="D21" s="21"/>
      <c r="E21" s="21"/>
      <c r="F21" s="21"/>
      <c r="G21" s="21"/>
      <c r="H21" s="21"/>
    </row>
    <row r="22" spans="1:10" ht="78.75" customHeight="1" x14ac:dyDescent="0.25">
      <c r="B22" s="17">
        <v>4</v>
      </c>
      <c r="C22" s="17" t="s">
        <v>32</v>
      </c>
      <c r="D22" s="1" t="s">
        <v>51</v>
      </c>
      <c r="E22" s="33" t="s">
        <v>58</v>
      </c>
      <c r="F22" s="45"/>
      <c r="G22" s="45"/>
      <c r="H22" s="45"/>
    </row>
    <row r="23" spans="1:10" ht="90" customHeight="1" x14ac:dyDescent="0.25">
      <c r="B23" s="17">
        <v>5</v>
      </c>
      <c r="C23" s="17" t="s">
        <v>55</v>
      </c>
      <c r="D23" s="1" t="s">
        <v>61</v>
      </c>
      <c r="E23" s="58">
        <f>SUM(F23:H23)</f>
        <v>21.045500000000001</v>
      </c>
      <c r="F23" s="58">
        <v>1.0455000000000001</v>
      </c>
      <c r="G23" s="35">
        <v>10</v>
      </c>
      <c r="H23" s="35">
        <v>10</v>
      </c>
    </row>
    <row r="24" spans="1:10" ht="76.5" x14ac:dyDescent="0.25">
      <c r="B24" s="17">
        <v>6</v>
      </c>
      <c r="C24" s="17" t="s">
        <v>19</v>
      </c>
      <c r="D24" s="1" t="s">
        <v>51</v>
      </c>
      <c r="E24" s="27" t="s">
        <v>58</v>
      </c>
      <c r="F24" s="21"/>
      <c r="G24" s="21"/>
      <c r="H24" s="21"/>
    </row>
    <row r="25" spans="1:10" ht="102" x14ac:dyDescent="0.25">
      <c r="A25" s="11"/>
      <c r="B25" s="17">
        <v>7</v>
      </c>
      <c r="C25" s="17" t="s">
        <v>37</v>
      </c>
      <c r="D25" s="1" t="s">
        <v>62</v>
      </c>
      <c r="E25" s="27" t="s">
        <v>63</v>
      </c>
      <c r="F25" s="21"/>
      <c r="G25" s="21"/>
      <c r="H25" s="21"/>
      <c r="I25" s="11"/>
      <c r="J25" s="11"/>
    </row>
    <row r="26" spans="1:10" ht="62.25" customHeight="1" x14ac:dyDescent="0.25">
      <c r="A26" s="11"/>
      <c r="B26" s="17">
        <v>8</v>
      </c>
      <c r="C26" s="17" t="s">
        <v>64</v>
      </c>
      <c r="D26" s="1" t="s">
        <v>51</v>
      </c>
      <c r="E26" s="27" t="s">
        <v>58</v>
      </c>
      <c r="F26" s="21"/>
      <c r="G26" s="21"/>
      <c r="H26" s="21"/>
      <c r="I26" s="11"/>
      <c r="J26" s="11"/>
    </row>
    <row r="27" spans="1:10" ht="76.5" x14ac:dyDescent="0.25">
      <c r="A27" s="11"/>
      <c r="B27" s="17">
        <v>9</v>
      </c>
      <c r="C27" s="17" t="s">
        <v>26</v>
      </c>
      <c r="D27" s="1" t="s">
        <v>51</v>
      </c>
      <c r="E27" s="33" t="s">
        <v>58</v>
      </c>
      <c r="F27" s="45"/>
      <c r="G27" s="45"/>
      <c r="H27" s="45"/>
      <c r="I27" s="11"/>
      <c r="J27" s="11"/>
    </row>
    <row r="28" spans="1:10" ht="76.5" x14ac:dyDescent="0.25">
      <c r="A28" s="11"/>
      <c r="B28" s="17">
        <v>10</v>
      </c>
      <c r="C28" s="17" t="s">
        <v>27</v>
      </c>
      <c r="D28" s="1" t="s">
        <v>51</v>
      </c>
      <c r="E28" s="33" t="s">
        <v>58</v>
      </c>
      <c r="F28" s="45"/>
      <c r="G28" s="45"/>
      <c r="H28" s="45"/>
      <c r="I28" s="11"/>
      <c r="J28" s="11"/>
    </row>
    <row r="29" spans="1:10" ht="76.5" x14ac:dyDescent="0.25">
      <c r="A29" s="11"/>
      <c r="B29" s="55">
        <v>11</v>
      </c>
      <c r="C29" s="55" t="s">
        <v>87</v>
      </c>
      <c r="D29" s="37" t="s">
        <v>51</v>
      </c>
      <c r="E29" s="33">
        <f>SUM(F29:H29)</f>
        <v>20</v>
      </c>
      <c r="F29" s="56">
        <v>0</v>
      </c>
      <c r="G29" s="56">
        <v>10</v>
      </c>
      <c r="H29" s="56">
        <v>10</v>
      </c>
      <c r="I29" s="11"/>
      <c r="J29" s="11"/>
    </row>
    <row r="30" spans="1:10" ht="66.75" customHeight="1" x14ac:dyDescent="0.25">
      <c r="A30" s="11"/>
      <c r="B30" s="79">
        <v>12</v>
      </c>
      <c r="C30" s="87" t="s">
        <v>52</v>
      </c>
      <c r="D30" s="46" t="s">
        <v>65</v>
      </c>
      <c r="E30" s="41">
        <f>SUM(F30:H30)</f>
        <v>40</v>
      </c>
      <c r="F30" s="41">
        <v>0</v>
      </c>
      <c r="G30" s="41">
        <v>20</v>
      </c>
      <c r="H30" s="41">
        <v>20</v>
      </c>
      <c r="I30" s="11"/>
      <c r="J30" s="11"/>
    </row>
    <row r="31" spans="1:10" ht="38.25" x14ac:dyDescent="0.25">
      <c r="A31" s="11"/>
      <c r="B31" s="81"/>
      <c r="C31" s="88"/>
      <c r="D31" s="46" t="s">
        <v>67</v>
      </c>
      <c r="E31" s="47"/>
      <c r="F31" s="47"/>
      <c r="G31" s="28"/>
      <c r="H31" s="28"/>
      <c r="I31" s="11"/>
      <c r="J31" s="11"/>
    </row>
    <row r="32" spans="1:10" ht="66.75" customHeight="1" x14ac:dyDescent="0.25">
      <c r="A32" s="11"/>
      <c r="B32" s="79">
        <v>13</v>
      </c>
      <c r="C32" s="79" t="s">
        <v>85</v>
      </c>
      <c r="D32" s="37" t="s">
        <v>65</v>
      </c>
      <c r="E32" s="38">
        <f>SUM(F32:H32)</f>
        <v>200</v>
      </c>
      <c r="F32" s="39">
        <v>0</v>
      </c>
      <c r="G32" s="39">
        <v>100</v>
      </c>
      <c r="H32" s="39">
        <v>100</v>
      </c>
      <c r="I32" s="11"/>
      <c r="J32" s="11"/>
    </row>
    <row r="33" spans="1:10" ht="82.5" customHeight="1" x14ac:dyDescent="0.25">
      <c r="A33" s="11"/>
      <c r="B33" s="81"/>
      <c r="C33" s="81"/>
      <c r="D33" s="54" t="s">
        <v>88</v>
      </c>
      <c r="E33" s="38"/>
      <c r="F33" s="38"/>
      <c r="G33" s="38"/>
      <c r="H33" s="38"/>
      <c r="I33" s="11"/>
      <c r="J33" s="11"/>
    </row>
    <row r="34" spans="1:10" x14ac:dyDescent="0.25">
      <c r="A34" s="11"/>
      <c r="B34" s="11"/>
      <c r="C34" s="11"/>
      <c r="D34" s="11"/>
      <c r="E34" s="36">
        <f>SUM(E23,E30,E32,E33)</f>
        <v>261.0455</v>
      </c>
      <c r="F34" s="36">
        <f>SUM(F23,F30,F32,F33)</f>
        <v>1.0455000000000001</v>
      </c>
      <c r="G34" s="36">
        <f>SUM(G23,G30,G32,G33)</f>
        <v>130</v>
      </c>
      <c r="H34" s="36">
        <f>SUM(H23,H30,H32,H33)</f>
        <v>130</v>
      </c>
      <c r="I34" s="11"/>
      <c r="J34" s="11"/>
    </row>
    <row r="35" spans="1:10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</sheetData>
  <mergeCells count="16">
    <mergeCell ref="B32:B33"/>
    <mergeCell ref="C32:C33"/>
    <mergeCell ref="B30:B31"/>
    <mergeCell ref="C30:C31"/>
    <mergeCell ref="B13:B15"/>
    <mergeCell ref="C13:C15"/>
    <mergeCell ref="C19:C21"/>
    <mergeCell ref="B19:B21"/>
    <mergeCell ref="E1:H6"/>
    <mergeCell ref="B8:H9"/>
    <mergeCell ref="B16:B18"/>
    <mergeCell ref="B10:B11"/>
    <mergeCell ref="C10:C11"/>
    <mergeCell ref="D10:D11"/>
    <mergeCell ref="E10:H10"/>
    <mergeCell ref="C16:C18"/>
  </mergeCells>
  <pageMargins left="0.70866141732283472" right="0.70866141732283472" top="0.74803149606299213" bottom="0.74803149606299213" header="0.31496062992125984" footer="0.31496062992125984"/>
  <pageSetup paperSize="9" scale="87" fitToHeight="3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topLeftCell="A13" zoomScale="90" zoomScaleNormal="90" workbookViewId="0">
      <selection activeCell="F16" sqref="F16"/>
    </sheetView>
  </sheetViews>
  <sheetFormatPr defaultRowHeight="15" x14ac:dyDescent="0.25"/>
  <cols>
    <col min="2" max="2" width="10.28515625" customWidth="1"/>
    <col min="3" max="3" width="41.5703125" customWidth="1"/>
    <col min="4" max="4" width="25.5703125" customWidth="1"/>
  </cols>
  <sheetData>
    <row r="1" spans="2:8" ht="33" customHeight="1" x14ac:dyDescent="0.25">
      <c r="D1" s="76" t="s">
        <v>84</v>
      </c>
      <c r="E1" s="76"/>
      <c r="F1" s="76"/>
      <c r="G1" s="76"/>
      <c r="H1" s="93"/>
    </row>
    <row r="2" spans="2:8" ht="23.25" customHeight="1" x14ac:dyDescent="0.25">
      <c r="D2" s="76"/>
      <c r="E2" s="76"/>
      <c r="F2" s="76"/>
      <c r="G2" s="76"/>
      <c r="H2" s="93"/>
    </row>
    <row r="3" spans="2:8" ht="11.25" customHeight="1" x14ac:dyDescent="0.25">
      <c r="D3" s="76"/>
      <c r="E3" s="76"/>
      <c r="F3" s="76"/>
      <c r="G3" s="76"/>
      <c r="H3" s="93"/>
    </row>
    <row r="4" spans="2:8" ht="8.25" customHeight="1" x14ac:dyDescent="0.25">
      <c r="B4" s="89" t="s">
        <v>90</v>
      </c>
      <c r="C4" s="60"/>
      <c r="D4" s="60"/>
      <c r="E4" s="60"/>
      <c r="F4" s="60"/>
      <c r="G4" s="60"/>
      <c r="H4" s="90"/>
    </row>
    <row r="5" spans="2:8" x14ac:dyDescent="0.25">
      <c r="B5" s="60"/>
      <c r="C5" s="60"/>
      <c r="D5" s="60"/>
      <c r="E5" s="60"/>
      <c r="F5" s="60"/>
      <c r="G5" s="60"/>
      <c r="H5" s="90"/>
    </row>
    <row r="6" spans="2:8" ht="15" customHeight="1" x14ac:dyDescent="0.25">
      <c r="B6" s="60"/>
      <c r="C6" s="60"/>
      <c r="D6" s="60"/>
      <c r="E6" s="60"/>
      <c r="F6" s="60"/>
      <c r="G6" s="60"/>
      <c r="H6" s="90"/>
    </row>
    <row r="7" spans="2:8" ht="8.25" customHeight="1" x14ac:dyDescent="0.25">
      <c r="B7" s="91"/>
      <c r="C7" s="91"/>
      <c r="D7" s="91"/>
      <c r="E7" s="91"/>
      <c r="F7" s="91"/>
      <c r="G7" s="91"/>
      <c r="H7" s="92"/>
    </row>
    <row r="8" spans="2:8" x14ac:dyDescent="0.25">
      <c r="B8" s="96" t="s">
        <v>0</v>
      </c>
      <c r="C8" s="96" t="s">
        <v>66</v>
      </c>
      <c r="D8" s="96" t="s">
        <v>43</v>
      </c>
      <c r="E8" s="84" t="s">
        <v>41</v>
      </c>
      <c r="F8" s="85"/>
      <c r="G8" s="85"/>
      <c r="H8" s="98"/>
    </row>
    <row r="9" spans="2:8" x14ac:dyDescent="0.25">
      <c r="B9" s="97"/>
      <c r="C9" s="97"/>
      <c r="D9" s="97"/>
      <c r="E9" s="13" t="s">
        <v>42</v>
      </c>
      <c r="F9" s="13" t="s">
        <v>5</v>
      </c>
      <c r="G9" s="13" t="s">
        <v>6</v>
      </c>
      <c r="H9" s="13" t="s">
        <v>7</v>
      </c>
    </row>
    <row r="10" spans="2:8" x14ac:dyDescent="0.25">
      <c r="B10" s="16">
        <v>1</v>
      </c>
      <c r="C10" s="16">
        <v>2</v>
      </c>
      <c r="D10" s="23">
        <v>3</v>
      </c>
      <c r="E10" s="16">
        <v>4</v>
      </c>
      <c r="F10" s="16">
        <v>6</v>
      </c>
      <c r="G10" s="16">
        <v>7</v>
      </c>
      <c r="H10" s="16">
        <v>8</v>
      </c>
    </row>
    <row r="11" spans="2:8" x14ac:dyDescent="0.25">
      <c r="B11" s="79">
        <v>1</v>
      </c>
      <c r="C11" s="87" t="s">
        <v>55</v>
      </c>
      <c r="D11" s="48" t="s">
        <v>42</v>
      </c>
      <c r="E11" s="57">
        <f>SUM(E12:E16)</f>
        <v>41.045500000000004</v>
      </c>
      <c r="F11" s="57">
        <f t="shared" ref="F11:H11" si="0">SUM(F12:F16)</f>
        <v>1.0455000000000001</v>
      </c>
      <c r="G11" s="49">
        <f t="shared" si="0"/>
        <v>20</v>
      </c>
      <c r="H11" s="49">
        <f t="shared" si="0"/>
        <v>20</v>
      </c>
    </row>
    <row r="12" spans="2:8" x14ac:dyDescent="0.25">
      <c r="B12" s="80"/>
      <c r="C12" s="94"/>
      <c r="D12" s="48" t="s">
        <v>45</v>
      </c>
      <c r="E12" s="49"/>
      <c r="F12" s="50"/>
      <c r="G12" s="50"/>
      <c r="H12" s="50"/>
    </row>
    <row r="13" spans="2:8" x14ac:dyDescent="0.25">
      <c r="B13" s="80"/>
      <c r="C13" s="94"/>
      <c r="D13" s="48" t="s">
        <v>46</v>
      </c>
      <c r="E13" s="49"/>
      <c r="F13" s="50"/>
      <c r="G13" s="50"/>
      <c r="H13" s="50"/>
    </row>
    <row r="14" spans="2:8" x14ac:dyDescent="0.25">
      <c r="B14" s="80"/>
      <c r="C14" s="94"/>
      <c r="D14" s="48" t="s">
        <v>47</v>
      </c>
      <c r="E14" s="57">
        <f>SUM(F14:H14)</f>
        <v>41.045500000000004</v>
      </c>
      <c r="F14" s="57">
        <v>1.0455000000000001</v>
      </c>
      <c r="G14" s="50">
        <v>20</v>
      </c>
      <c r="H14" s="50">
        <v>20</v>
      </c>
    </row>
    <row r="15" spans="2:8" x14ac:dyDescent="0.25">
      <c r="B15" s="80"/>
      <c r="C15" s="94"/>
      <c r="D15" s="48" t="s">
        <v>48</v>
      </c>
      <c r="E15" s="49"/>
      <c r="F15" s="50"/>
      <c r="G15" s="50"/>
      <c r="H15" s="50"/>
    </row>
    <row r="16" spans="2:8" ht="25.5" x14ac:dyDescent="0.25">
      <c r="B16" s="81"/>
      <c r="C16" s="88"/>
      <c r="D16" s="48" t="s">
        <v>49</v>
      </c>
      <c r="E16" s="49"/>
      <c r="F16" s="50"/>
      <c r="G16" s="50"/>
      <c r="H16" s="50"/>
    </row>
    <row r="17" spans="2:8" ht="12" customHeight="1" x14ac:dyDescent="0.25">
      <c r="B17" s="79">
        <v>2</v>
      </c>
      <c r="C17" s="79" t="s">
        <v>52</v>
      </c>
      <c r="D17" s="22" t="s">
        <v>42</v>
      </c>
      <c r="E17" s="50">
        <f>SUM(E18:E22)</f>
        <v>20</v>
      </c>
      <c r="F17" s="50">
        <v>0</v>
      </c>
      <c r="G17" s="50">
        <f t="shared" ref="G17:H17" si="1">SUM(G18:G22)</f>
        <v>10</v>
      </c>
      <c r="H17" s="50">
        <f t="shared" si="1"/>
        <v>10</v>
      </c>
    </row>
    <row r="18" spans="2:8" x14ac:dyDescent="0.25">
      <c r="B18" s="80"/>
      <c r="C18" s="80"/>
      <c r="D18" s="22" t="s">
        <v>45</v>
      </c>
      <c r="E18" s="50"/>
      <c r="F18" s="50"/>
      <c r="G18" s="50"/>
      <c r="H18" s="50"/>
    </row>
    <row r="19" spans="2:8" x14ac:dyDescent="0.25">
      <c r="B19" s="80"/>
      <c r="C19" s="80"/>
      <c r="D19" s="22" t="s">
        <v>46</v>
      </c>
      <c r="E19" s="50"/>
      <c r="F19" s="50"/>
      <c r="G19" s="50"/>
      <c r="H19" s="50"/>
    </row>
    <row r="20" spans="2:8" x14ac:dyDescent="0.25">
      <c r="B20" s="80"/>
      <c r="C20" s="80"/>
      <c r="D20" s="22" t="s">
        <v>47</v>
      </c>
      <c r="E20" s="50">
        <f>SUM(F20:H20)</f>
        <v>20</v>
      </c>
      <c r="F20" s="50">
        <v>0</v>
      </c>
      <c r="G20" s="50">
        <v>10</v>
      </c>
      <c r="H20" s="50">
        <v>10</v>
      </c>
    </row>
    <row r="21" spans="2:8" x14ac:dyDescent="0.25">
      <c r="B21" s="80"/>
      <c r="C21" s="80"/>
      <c r="D21" s="22" t="s">
        <v>48</v>
      </c>
      <c r="E21" s="47"/>
      <c r="F21" s="47"/>
      <c r="G21" s="47"/>
      <c r="H21" s="47"/>
    </row>
    <row r="22" spans="2:8" ht="25.5" x14ac:dyDescent="0.25">
      <c r="B22" s="81"/>
      <c r="C22" s="81"/>
      <c r="D22" s="22" t="s">
        <v>68</v>
      </c>
      <c r="E22" s="47"/>
      <c r="F22" s="47"/>
      <c r="G22" s="47"/>
      <c r="H22" s="47"/>
    </row>
    <row r="23" spans="2:8" x14ac:dyDescent="0.25">
      <c r="B23" s="79">
        <v>3</v>
      </c>
      <c r="C23" s="100" t="s">
        <v>86</v>
      </c>
      <c r="D23" s="51" t="s">
        <v>42</v>
      </c>
      <c r="E23" s="52"/>
      <c r="F23" s="52"/>
      <c r="G23" s="52"/>
      <c r="H23" s="52"/>
    </row>
    <row r="24" spans="2:8" x14ac:dyDescent="0.25">
      <c r="B24" s="80"/>
      <c r="C24" s="101"/>
      <c r="D24" s="51" t="s">
        <v>45</v>
      </c>
      <c r="E24" s="52"/>
      <c r="F24" s="52"/>
      <c r="G24" s="52"/>
      <c r="H24" s="52"/>
    </row>
    <row r="25" spans="2:8" x14ac:dyDescent="0.25">
      <c r="B25" s="80"/>
      <c r="C25" s="101"/>
      <c r="D25" s="51" t="s">
        <v>46</v>
      </c>
      <c r="E25" s="52"/>
      <c r="F25" s="52"/>
      <c r="G25" s="52"/>
      <c r="H25" s="52"/>
    </row>
    <row r="26" spans="2:8" x14ac:dyDescent="0.25">
      <c r="B26" s="80"/>
      <c r="C26" s="101"/>
      <c r="D26" s="51" t="s">
        <v>47</v>
      </c>
      <c r="E26" s="50">
        <f>SUM(F26:H26)</f>
        <v>20</v>
      </c>
      <c r="F26" s="50">
        <v>0</v>
      </c>
      <c r="G26" s="50">
        <v>10</v>
      </c>
      <c r="H26" s="50">
        <v>10</v>
      </c>
    </row>
    <row r="27" spans="2:8" x14ac:dyDescent="0.25">
      <c r="B27" s="80"/>
      <c r="C27" s="101"/>
      <c r="D27" s="51" t="s">
        <v>48</v>
      </c>
      <c r="E27" s="52"/>
      <c r="F27" s="52"/>
      <c r="G27" s="52"/>
      <c r="H27" s="52"/>
    </row>
    <row r="28" spans="2:8" ht="25.5" x14ac:dyDescent="0.25">
      <c r="B28" s="99"/>
      <c r="C28" s="102"/>
      <c r="D28" s="53" t="s">
        <v>49</v>
      </c>
      <c r="E28" s="52"/>
      <c r="F28" s="52"/>
      <c r="G28" s="52"/>
      <c r="H28" s="52"/>
    </row>
    <row r="29" spans="2:8" ht="15" customHeight="1" x14ac:dyDescent="0.25">
      <c r="B29" s="79">
        <v>4</v>
      </c>
      <c r="C29" s="79" t="s">
        <v>85</v>
      </c>
      <c r="D29" s="22" t="s">
        <v>42</v>
      </c>
      <c r="E29" s="24">
        <f>SUM(F29:H29)</f>
        <v>200</v>
      </c>
      <c r="F29" s="42">
        <f t="shared" ref="F29:H29" si="2">SUM(F30:F33)</f>
        <v>0</v>
      </c>
      <c r="G29" s="42">
        <f t="shared" si="2"/>
        <v>100</v>
      </c>
      <c r="H29" s="42">
        <f t="shared" si="2"/>
        <v>100</v>
      </c>
    </row>
    <row r="30" spans="2:8" x14ac:dyDescent="0.25">
      <c r="B30" s="80"/>
      <c r="C30" s="80"/>
      <c r="D30" s="22" t="s">
        <v>45</v>
      </c>
      <c r="E30" s="24"/>
      <c r="F30" s="43"/>
      <c r="G30" s="43"/>
      <c r="H30" s="43"/>
    </row>
    <row r="31" spans="2:8" ht="15" customHeight="1" x14ac:dyDescent="0.25">
      <c r="B31" s="80"/>
      <c r="C31" s="80"/>
      <c r="D31" s="22" t="s">
        <v>46</v>
      </c>
      <c r="E31" s="24"/>
      <c r="F31" s="43"/>
      <c r="G31" s="43"/>
      <c r="H31" s="43"/>
    </row>
    <row r="32" spans="2:8" x14ac:dyDescent="0.25">
      <c r="B32" s="80"/>
      <c r="C32" s="80"/>
      <c r="D32" s="22" t="s">
        <v>47</v>
      </c>
      <c r="E32" s="24">
        <f>SUM(F32:H32)</f>
        <v>200</v>
      </c>
      <c r="F32" s="50">
        <v>0</v>
      </c>
      <c r="G32" s="50">
        <v>100</v>
      </c>
      <c r="H32" s="50">
        <v>100</v>
      </c>
    </row>
    <row r="33" spans="2:8" ht="15" customHeight="1" x14ac:dyDescent="0.25">
      <c r="B33" s="80"/>
      <c r="C33" s="80"/>
      <c r="D33" s="22" t="s">
        <v>48</v>
      </c>
      <c r="E33" s="24"/>
      <c r="F33" s="20"/>
      <c r="G33" s="20"/>
      <c r="H33" s="20"/>
    </row>
    <row r="34" spans="2:8" ht="25.5" x14ac:dyDescent="0.25">
      <c r="B34" s="99"/>
      <c r="C34" s="81"/>
      <c r="D34" s="30" t="s">
        <v>49</v>
      </c>
      <c r="E34" s="31"/>
      <c r="F34" s="29"/>
      <c r="G34" s="29"/>
      <c r="H34" s="29"/>
    </row>
    <row r="35" spans="2:8" x14ac:dyDescent="0.25">
      <c r="B35" s="32"/>
      <c r="C35" s="32"/>
      <c r="D35" s="32"/>
      <c r="E35" s="32"/>
      <c r="F35" s="32"/>
      <c r="G35" s="32"/>
      <c r="H35" s="32"/>
    </row>
    <row r="36" spans="2:8" x14ac:dyDescent="0.25">
      <c r="B36" s="95" t="s">
        <v>69</v>
      </c>
      <c r="C36" s="60"/>
      <c r="D36" s="60"/>
      <c r="E36" s="60"/>
      <c r="F36" s="60"/>
      <c r="G36" s="60"/>
      <c r="H36" s="60"/>
    </row>
    <row r="37" spans="2:8" x14ac:dyDescent="0.25">
      <c r="B37" s="60"/>
      <c r="C37" s="60"/>
      <c r="D37" s="60"/>
      <c r="E37" s="60"/>
      <c r="F37" s="60"/>
      <c r="G37" s="60"/>
      <c r="H37" s="60"/>
    </row>
  </sheetData>
  <mergeCells count="15">
    <mergeCell ref="B4:H7"/>
    <mergeCell ref="D1:H3"/>
    <mergeCell ref="C11:C16"/>
    <mergeCell ref="B11:B16"/>
    <mergeCell ref="B36:H37"/>
    <mergeCell ref="B8:B9"/>
    <mergeCell ref="C8:C9"/>
    <mergeCell ref="B17:B22"/>
    <mergeCell ref="C17:C22"/>
    <mergeCell ref="D8:D9"/>
    <mergeCell ref="E8:H8"/>
    <mergeCell ref="B29:B34"/>
    <mergeCell ref="C29:C34"/>
    <mergeCell ref="B23:B28"/>
    <mergeCell ref="C23:C28"/>
  </mergeCells>
  <pageMargins left="0.70866141732283472" right="0.70866141732283472" top="0.74803149606299213" bottom="0.74803149606299213" header="0.31496062992125984" footer="0.31496062992125984"/>
  <pageSetup paperSize="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2017-12-18T07:55:22Z</dcterms:modified>
</cp:coreProperties>
</file>